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K karbantartók" sheetId="1" r:id="rId1"/>
    <sheet name="Törölt" sheetId="2" r:id="rId2"/>
    <sheet name="OKF azonosító számok" sheetId="3" r:id="rId3"/>
    <sheet name="Kirendeltségek" sheetId="4" r:id="rId4"/>
  </sheets>
  <definedNames>
    <definedName name="_xlnm._FilterDatabase" localSheetId="0" hidden="1">'TK karbantartók'!$A$2:$AG$7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8"/>
            <color indexed="8"/>
            <rFont val="Tahoma"/>
            <family val="2"/>
          </rPr>
          <t xml:space="preserve">lszabados:
</t>
        </r>
        <r>
          <rPr>
            <sz val="8"/>
            <color indexed="8"/>
            <rFont val="Tahoma"/>
            <family val="2"/>
          </rPr>
          <t>5000 Szolnok, Karcag László u. 20. I/7.</t>
        </r>
      </text>
    </comment>
  </commentList>
</comments>
</file>

<file path=xl/sharedStrings.xml><?xml version="1.0" encoding="utf-8"?>
<sst xmlns="http://schemas.openxmlformats.org/spreadsheetml/2006/main" count="339" uniqueCount="229">
  <si>
    <t>Ssz.</t>
  </si>
  <si>
    <t>Szolgáltató neve</t>
  </si>
  <si>
    <t>Tevékenység jellege
(karbantartó szervezet, felülvizsgáló)</t>
  </si>
  <si>
    <t>Szolgáltató székhelye (levelezési cím megjegyzésbe)</t>
  </si>
  <si>
    <t>Műhely címe</t>
  </si>
  <si>
    <t>Telefonszám</t>
  </si>
  <si>
    <t>E-mail cím</t>
  </si>
  <si>
    <t>Tevékenység bejelentésének időpontja</t>
  </si>
  <si>
    <t>Irsz.</t>
  </si>
  <si>
    <t>Település</t>
  </si>
  <si>
    <t>Közterület</t>
  </si>
  <si>
    <t>Megye</t>
  </si>
  <si>
    <t>1.</t>
  </si>
  <si>
    <t>Ratkai Szerviz Kft.</t>
  </si>
  <si>
    <t>karbantartó szervezet</t>
  </si>
  <si>
    <t>Szolnok</t>
  </si>
  <si>
    <t>Daru út 6.</t>
  </si>
  <si>
    <t>Jász-Nagykun-Szolnok</t>
  </si>
  <si>
    <t>Daru úti garázstömb, hrsz. 9066.</t>
  </si>
  <si>
    <t>20/941-6309</t>
  </si>
  <si>
    <t>rarkaiszerviz@hdsnet.hu</t>
  </si>
  <si>
    <t>2009. október 01.</t>
  </si>
  <si>
    <t>2.</t>
  </si>
  <si>
    <t>Everik Kereskedelmi és Szolgáltató Kft.</t>
  </si>
  <si>
    <t>Orosz György út 8.</t>
  </si>
  <si>
    <t>Törökszentmiklós</t>
  </si>
  <si>
    <t>Hunyadi tér 6.</t>
  </si>
  <si>
    <t>30/925-4298</t>
  </si>
  <si>
    <t>everikkft@everik.hu</t>
  </si>
  <si>
    <t>3.</t>
  </si>
  <si>
    <t>Tüzes Ipari és Kereskedelmi Szolgáltató Kft.</t>
  </si>
  <si>
    <t>56/420-201</t>
  </si>
  <si>
    <t>5.</t>
  </si>
  <si>
    <t xml:space="preserve">Törökszentmiklósi TŰZ-VÉD Kft. </t>
  </si>
  <si>
    <t xml:space="preserve">Pánthy E. út 38. </t>
  </si>
  <si>
    <t>Pánthy E. út 38</t>
  </si>
  <si>
    <t>30/512-8292</t>
  </si>
  <si>
    <t>zoltan.gellerty@tmtuzved.hu</t>
  </si>
  <si>
    <t xml:space="preserve">2011. november 08. </t>
  </si>
  <si>
    <t>6.</t>
  </si>
  <si>
    <t>Web-Tűzőr Kft.</t>
  </si>
  <si>
    <t>Jászfényszaru</t>
  </si>
  <si>
    <t>Szent István u. 5.</t>
  </si>
  <si>
    <t>Pest</t>
  </si>
  <si>
    <t>Gödöllő</t>
  </si>
  <si>
    <t>Arany János u. 50.</t>
  </si>
  <si>
    <t>30/6278660</t>
  </si>
  <si>
    <t>webtuzor@citromail.hu</t>
  </si>
  <si>
    <t>A tűzoltó készülékek karbantartó műhelyekről vezetett nyilvántartás a tűz elleni védekezésről, a műszaki mentésről és a tűzoltóságról szóló 1996. évi XXXI. törvény 12. §  (3a) bekezdése szerint - a természetes személyazonosító adatok, a tevékenység gyakorlására jogosult vagy képviselője telefonszámának, elektronikus levélcímének kivételével - közhiteles hatósági nyilvántartásnak minősül.</t>
  </si>
  <si>
    <t>Tevékenység befejezésének időpontja</t>
  </si>
  <si>
    <t>OKF azonosító jel (hologram szám)</t>
  </si>
  <si>
    <t>régi</t>
  </si>
  <si>
    <t>új</t>
  </si>
  <si>
    <t>határozatlan</t>
  </si>
  <si>
    <t>01JA</t>
  </si>
  <si>
    <t>02JA</t>
  </si>
  <si>
    <t>03JA</t>
  </si>
  <si>
    <t>05JA</t>
  </si>
  <si>
    <t>-</t>
  </si>
  <si>
    <t>07JA</t>
  </si>
  <si>
    <t>A karbantartó műhelyt fenntartó szervezet(ek) neve (felülvizsgálóknál nincs)</t>
  </si>
  <si>
    <t>Fenntartó(k) címe</t>
  </si>
  <si>
    <t>A karbantartó szervezet által karbantartott tűzoltó készülék típusa</t>
  </si>
  <si>
    <t>Fax</t>
  </si>
  <si>
    <t>Kapcsolattartó (vezető)</t>
  </si>
  <si>
    <t>Nyilvántartási szám</t>
  </si>
  <si>
    <t>Ügyiratszám</t>
  </si>
  <si>
    <t>Ellenőrizve</t>
  </si>
  <si>
    <t>ISO Tanúsítvány száma</t>
  </si>
  <si>
    <t>ISO kelt</t>
  </si>
  <si>
    <t>ISO lejár</t>
  </si>
  <si>
    <t>Megjegyzés</t>
  </si>
  <si>
    <t>Kirendeltség</t>
  </si>
  <si>
    <t>Törlés oka:</t>
  </si>
  <si>
    <t>por</t>
  </si>
  <si>
    <t>víz/hab</t>
  </si>
  <si>
    <t>gáz</t>
  </si>
  <si>
    <t>CO2</t>
  </si>
  <si>
    <t>egyéb</t>
  </si>
  <si>
    <t>Ste-Vol Tűzoltókészülék Javító és Szolgáltató Kft.</t>
  </si>
  <si>
    <t>Baja</t>
  </si>
  <si>
    <t>V. kerület 32.</t>
  </si>
  <si>
    <t>Bács-Kiskun</t>
  </si>
  <si>
    <t>P</t>
  </si>
  <si>
    <t>V</t>
  </si>
  <si>
    <t>C</t>
  </si>
  <si>
    <t>79/427-117
70/945-0394</t>
  </si>
  <si>
    <t>stefierzsi@freemail.hu</t>
  </si>
  <si>
    <t>Stefánovits István</t>
  </si>
  <si>
    <t>E296/21/2012</t>
  </si>
  <si>
    <t>46BK</t>
  </si>
  <si>
    <t>sz-116/05/2008</t>
  </si>
  <si>
    <t>Tevékenység jogszabályban foglaltaktól eltérő végzése miatt. Törölve: 2012.12.28-án. BVL</t>
  </si>
  <si>
    <t>Kezdő</t>
  </si>
  <si>
    <t>Végső</t>
  </si>
  <si>
    <t>Betű</t>
  </si>
  <si>
    <t>2011-ben ennyi van</t>
  </si>
  <si>
    <t>Budapest</t>
  </si>
  <si>
    <t>BU</t>
  </si>
  <si>
    <t>Baranya</t>
  </si>
  <si>
    <t>BA</t>
  </si>
  <si>
    <t>BK</t>
  </si>
  <si>
    <t>Békés</t>
  </si>
  <si>
    <t>BE</t>
  </si>
  <si>
    <t>Borsod-Abaúj-Zemplén</t>
  </si>
  <si>
    <t>BO</t>
  </si>
  <si>
    <t>Csongrád</t>
  </si>
  <si>
    <t>CS</t>
  </si>
  <si>
    <t>Fejér</t>
  </si>
  <si>
    <t>FE</t>
  </si>
  <si>
    <t>Győr-Moson_Sopron</t>
  </si>
  <si>
    <t>GY</t>
  </si>
  <si>
    <t>Hajdú-Bihar</t>
  </si>
  <si>
    <t>HA</t>
  </si>
  <si>
    <t>Heves</t>
  </si>
  <si>
    <t>HE</t>
  </si>
  <si>
    <t>Jász-Nagykun- Szolnok</t>
  </si>
  <si>
    <t>JA</t>
  </si>
  <si>
    <t>Komárom-Esztergom</t>
  </si>
  <si>
    <t>KO</t>
  </si>
  <si>
    <t>Nógrád</t>
  </si>
  <si>
    <t>NO</t>
  </si>
  <si>
    <t>PE</t>
  </si>
  <si>
    <t>Somogy</t>
  </si>
  <si>
    <t>SO</t>
  </si>
  <si>
    <t>Szabolcs-Szatmár-Bereg</t>
  </si>
  <si>
    <t>SZ</t>
  </si>
  <si>
    <t>Tolna</t>
  </si>
  <si>
    <t>TO</t>
  </si>
  <si>
    <t>Vas</t>
  </si>
  <si>
    <t>VA</t>
  </si>
  <si>
    <t>Veszprém</t>
  </si>
  <si>
    <t>VE</t>
  </si>
  <si>
    <t>Zala</t>
  </si>
  <si>
    <t>ZA</t>
  </si>
  <si>
    <t>Műhelyek</t>
  </si>
  <si>
    <t>Műhely</t>
  </si>
  <si>
    <t>Ajka</t>
  </si>
  <si>
    <t>Kirendeltség területén</t>
  </si>
  <si>
    <t>db műhely van</t>
  </si>
  <si>
    <t>kirendeltség esetében</t>
  </si>
  <si>
    <t>"Nem problémás"</t>
  </si>
  <si>
    <t>Túl kevés</t>
  </si>
  <si>
    <t>Balassagyarmat</t>
  </si>
  <si>
    <t>Barcs</t>
  </si>
  <si>
    <t>Békéscsaba</t>
  </si>
  <si>
    <t>Megfelelő</t>
  </si>
  <si>
    <t>Cegléd</t>
  </si>
  <si>
    <t>Debrecen</t>
  </si>
  <si>
    <t>Dél-budai</t>
  </si>
  <si>
    <t>Dél-pesti</t>
  </si>
  <si>
    <t>Dombóvár</t>
  </si>
  <si>
    <t>Túl sok</t>
  </si>
  <si>
    <t>Dunaújváros</t>
  </si>
  <si>
    <t>Eger</t>
  </si>
  <si>
    <t>Encs</t>
  </si>
  <si>
    <t>Érd</t>
  </si>
  <si>
    <t>Észak-budai</t>
  </si>
  <si>
    <t>Észak-pesti</t>
  </si>
  <si>
    <t>Esztergom</t>
  </si>
  <si>
    <t>Fehérgyarmat</t>
  </si>
  <si>
    <t>Gyöngyös</t>
  </si>
  <si>
    <t>Győr</t>
  </si>
  <si>
    <t>Hajdúnánás</t>
  </si>
  <si>
    <t>Jászberény</t>
  </si>
  <si>
    <t>Kaposvár</t>
  </si>
  <si>
    <t>Kapuvár</t>
  </si>
  <si>
    <t>Karcag</t>
  </si>
  <si>
    <t>Kazincbarcika</t>
  </si>
  <si>
    <t>Kecskemét</t>
  </si>
  <si>
    <t>Keszthely</t>
  </si>
  <si>
    <t>Kiskunhalas</t>
  </si>
  <si>
    <t>Kisvárda</t>
  </si>
  <si>
    <t>Körmend</t>
  </si>
  <si>
    <t>Közép-pesti</t>
  </si>
  <si>
    <t>Marcali</t>
  </si>
  <si>
    <t>Mátészalka</t>
  </si>
  <si>
    <t>Mezőtúr</t>
  </si>
  <si>
    <t>Miskolc</t>
  </si>
  <si>
    <t>Mohács</t>
  </si>
  <si>
    <t>Monor</t>
  </si>
  <si>
    <t>Mosonmagyaróvár</t>
  </si>
  <si>
    <t>Nagykanizsa</t>
  </si>
  <si>
    <t>Nyíregyháza</t>
  </si>
  <si>
    <t>Orosháza</t>
  </si>
  <si>
    <t>Paks</t>
  </si>
  <si>
    <t>Pápa</t>
  </si>
  <si>
    <t>Pécs</t>
  </si>
  <si>
    <t>Püspökladány</t>
  </si>
  <si>
    <t>Salgótarján</t>
  </si>
  <si>
    <t>Sárvár</t>
  </si>
  <si>
    <t>Siklós</t>
  </si>
  <si>
    <t>Siófok</t>
  </si>
  <si>
    <t>Sopron</t>
  </si>
  <si>
    <t>Szeged</t>
  </si>
  <si>
    <t>Szeghalom</t>
  </si>
  <si>
    <t>Székesfehérvár</t>
  </si>
  <si>
    <t>Szekszárd</t>
  </si>
  <si>
    <t>Szentes</t>
  </si>
  <si>
    <t>Szigetvár</t>
  </si>
  <si>
    <t>Szombathely</t>
  </si>
  <si>
    <t>Tatabánya</t>
  </si>
  <si>
    <t>Tiszaújváros</t>
  </si>
  <si>
    <t>Vác</t>
  </si>
  <si>
    <t>Zalaegerszeg</t>
  </si>
  <si>
    <t>Hunyadi J. út 32.</t>
  </si>
  <si>
    <t>tuzeskft.szolnok@gmail.com</t>
  </si>
  <si>
    <t>2018. április 27.</t>
  </si>
  <si>
    <t>E001/16/2018.</t>
  </si>
  <si>
    <t>Madarász Sándor egyéni vállalkozó</t>
  </si>
  <si>
    <t>Selyem utca 13/a.</t>
  </si>
  <si>
    <t>Selyem  utca 13/a.</t>
  </si>
  <si>
    <t>30/3278696</t>
  </si>
  <si>
    <t>sandormadarasz@gmail.com</t>
  </si>
  <si>
    <t>2021.május 14</t>
  </si>
  <si>
    <t>08JA</t>
  </si>
  <si>
    <t>E003/7/16/2021.</t>
  </si>
  <si>
    <t>7.</t>
  </si>
  <si>
    <t>TÖRÖLT ELEM</t>
  </si>
  <si>
    <t>4.</t>
  </si>
  <si>
    <t>Győri Bence egyéni vállalkozó</t>
  </si>
  <si>
    <t>Jászárokszállás</t>
  </si>
  <si>
    <t>Szent István telep 6.</t>
  </si>
  <si>
    <t>30/5393871</t>
  </si>
  <si>
    <t>gyorib997@gmail.com</t>
  </si>
  <si>
    <t>2023.február 05.</t>
  </si>
  <si>
    <t>09JA</t>
  </si>
  <si>
    <t>E004/16/2023.</t>
  </si>
  <si>
    <t>Utolsó módosítás: 2023.02.10. Tukarcs Zsolt tű. őrgy.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</si>
</sst>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yyyy&quot;. &quot;mmmm\ d/"/>
    <numFmt numFmtId="168" formatCode="000"/>
    <numFmt numFmtId="169" formatCode="General&quot;/2012/TÜZV&quot;"/>
    <numFmt numFmtId="170" formatCode="yyyy/mm/dd;@"/>
    <numFmt numFmtId="171" formatCode="00"/>
  </numFmts>
  <fonts count="47">
    <font>
      <sz val="10"/>
      <name val="Times New Roman"/>
      <family val="1"/>
    </font>
    <font>
      <sz val="10"/>
      <name val="Arial"/>
      <family val="0"/>
    </font>
    <font>
      <sz val="10"/>
      <name val="Times New Roman CE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43" applyNumberFormat="1" applyFont="1" applyFill="1" applyBorder="1" applyAlignment="1" applyProtection="1">
      <alignment vertical="center"/>
      <protection/>
    </xf>
    <xf numFmtId="168" fontId="0" fillId="34" borderId="11" xfId="0" applyNumberFormat="1" applyFont="1" applyFill="1" applyBorder="1" applyAlignment="1">
      <alignment horizontal="center" vertical="center"/>
    </xf>
    <xf numFmtId="169" fontId="0" fillId="34" borderId="11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vertical="center" wrapText="1"/>
    </xf>
    <xf numFmtId="170" fontId="0" fillId="34" borderId="11" xfId="0" applyNumberFormat="1" applyFont="1" applyFill="1" applyBorder="1" applyAlignment="1">
      <alignment vertical="center"/>
    </xf>
    <xf numFmtId="170" fontId="0" fillId="34" borderId="13" xfId="0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18" xfId="0" applyFont="1" applyFill="1" applyBorder="1" applyAlignment="1">
      <alignment/>
    </xf>
    <xf numFmtId="171" fontId="0" fillId="35" borderId="19" xfId="0" applyNumberForma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21" xfId="56" applyFont="1" applyFill="1" applyBorder="1">
      <alignment/>
      <protection/>
    </xf>
    <xf numFmtId="171" fontId="0" fillId="35" borderId="22" xfId="0" applyNumberFormat="1" applyFill="1" applyBorder="1" applyAlignment="1">
      <alignment/>
    </xf>
    <xf numFmtId="0" fontId="0" fillId="35" borderId="23" xfId="0" applyFont="1" applyFill="1" applyBorder="1" applyAlignment="1">
      <alignment/>
    </xf>
    <xf numFmtId="0" fontId="2" fillId="0" borderId="21" xfId="56" applyFont="1" applyBorder="1">
      <alignment/>
      <protection/>
    </xf>
    <xf numFmtId="171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2" fillId="0" borderId="12" xfId="56" applyFont="1" applyBorder="1">
      <alignment/>
      <protection/>
    </xf>
    <xf numFmtId="171" fontId="0" fillId="0" borderId="11" xfId="0" applyNumberFormat="1" applyBorder="1" applyAlignment="1">
      <alignment/>
    </xf>
    <xf numFmtId="0" fontId="0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36" borderId="0" xfId="0" applyFont="1" applyFill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3" fillId="0" borderId="36" xfId="43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 wrapText="1"/>
    </xf>
    <xf numFmtId="168" fontId="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7" fontId="0" fillId="0" borderId="36" xfId="0" applyNumberFormat="1" applyFont="1" applyFill="1" applyBorder="1" applyAlignment="1">
      <alignment horizontal="center" vertical="center" wrapText="1"/>
    </xf>
    <xf numFmtId="168" fontId="0" fillId="0" borderId="36" xfId="0" applyNumberFormat="1" applyFill="1" applyBorder="1" applyAlignment="1">
      <alignment horizontal="center" vertical="center"/>
    </xf>
    <xf numFmtId="2" fontId="6" fillId="0" borderId="36" xfId="43" applyNumberFormat="1" applyFill="1" applyBorder="1" applyAlignment="1" applyProtection="1">
      <alignment vertical="center"/>
      <protection/>
    </xf>
    <xf numFmtId="0" fontId="4" fillId="0" borderId="36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OKF2004-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zeskft.szolnok@gmail.com" TargetMode="External" /><Relationship Id="rId2" Type="http://schemas.openxmlformats.org/officeDocument/2006/relationships/hyperlink" Target="mailto:zoltan.gellerty@tmtuzved.hu" TargetMode="External" /><Relationship Id="rId3" Type="http://schemas.openxmlformats.org/officeDocument/2006/relationships/hyperlink" Target="mailto:webtuzor@citromail.hu" TargetMode="External" /><Relationship Id="rId4" Type="http://schemas.openxmlformats.org/officeDocument/2006/relationships/hyperlink" Target="mailto:sandormadarasz@gmail.com" TargetMode="External" /><Relationship Id="rId5" Type="http://schemas.openxmlformats.org/officeDocument/2006/relationships/hyperlink" Target="mailto:gyorib997@gmail.co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5" zoomScaleNormal="85" zoomScaleSheetLayoutView="85" zoomScalePageLayoutView="0" workbookViewId="0" topLeftCell="B1">
      <selection activeCell="C15" sqref="C15"/>
    </sheetView>
  </sheetViews>
  <sheetFormatPr defaultColWidth="9.33203125" defaultRowHeight="12.75"/>
  <cols>
    <col min="1" max="1" width="5.16015625" style="0" customWidth="1"/>
    <col min="2" max="2" width="32.5" style="0" customWidth="1"/>
    <col min="3" max="3" width="22.66015625" style="0" customWidth="1"/>
    <col min="4" max="4" width="10.33203125" style="0" customWidth="1"/>
    <col min="5" max="5" width="16.83203125" style="0" customWidth="1"/>
    <col min="6" max="6" width="21.5" style="0" customWidth="1"/>
    <col min="7" max="7" width="22.83203125" style="0" customWidth="1"/>
    <col min="8" max="8" width="15" style="0" customWidth="1"/>
    <col min="9" max="9" width="22" style="0" customWidth="1"/>
    <col min="10" max="10" width="29.5" style="0" customWidth="1"/>
    <col min="11" max="11" width="14.83203125" style="0" customWidth="1"/>
    <col min="12" max="12" width="32" style="1" customWidth="1"/>
    <col min="13" max="13" width="20.16015625" style="0" customWidth="1"/>
    <col min="14" max="14" width="28.83203125" style="0" customWidth="1"/>
    <col min="15" max="15" width="23.33203125" style="0" customWidth="1"/>
    <col min="16" max="16" width="23.83203125" style="0" customWidth="1"/>
    <col min="17" max="17" width="23.33203125" style="0" customWidth="1"/>
  </cols>
  <sheetData>
    <row r="1" spans="1:17" ht="24.75" customHeight="1">
      <c r="A1" s="74" t="s">
        <v>0</v>
      </c>
      <c r="B1" s="75" t="s">
        <v>1</v>
      </c>
      <c r="C1" s="76" t="s">
        <v>2</v>
      </c>
      <c r="D1" s="76" t="s">
        <v>3</v>
      </c>
      <c r="E1" s="76"/>
      <c r="F1" s="76"/>
      <c r="G1" s="75" t="s">
        <v>4</v>
      </c>
      <c r="H1" s="75"/>
      <c r="I1" s="75"/>
      <c r="J1" s="75"/>
      <c r="K1" s="75" t="s">
        <v>5</v>
      </c>
      <c r="L1" s="80" t="s">
        <v>6</v>
      </c>
      <c r="M1" s="76" t="s">
        <v>7</v>
      </c>
      <c r="N1" s="76" t="s">
        <v>49</v>
      </c>
      <c r="O1" s="59" t="s">
        <v>50</v>
      </c>
      <c r="P1" s="59" t="s">
        <v>50</v>
      </c>
      <c r="Q1" s="59" t="s">
        <v>65</v>
      </c>
    </row>
    <row r="2" spans="1:17" ht="28.5" customHeight="1">
      <c r="A2" s="74"/>
      <c r="B2" s="75"/>
      <c r="C2" s="75"/>
      <c r="D2" s="58" t="s">
        <v>8</v>
      </c>
      <c r="E2" s="58" t="s">
        <v>9</v>
      </c>
      <c r="F2" s="58" t="s">
        <v>10</v>
      </c>
      <c r="G2" s="58" t="s">
        <v>11</v>
      </c>
      <c r="H2" s="58" t="s">
        <v>8</v>
      </c>
      <c r="I2" s="58" t="s">
        <v>9</v>
      </c>
      <c r="J2" s="58" t="s">
        <v>10</v>
      </c>
      <c r="K2" s="75"/>
      <c r="L2" s="80"/>
      <c r="M2" s="76"/>
      <c r="N2" s="76"/>
      <c r="O2" s="59" t="s">
        <v>51</v>
      </c>
      <c r="P2" s="59" t="s">
        <v>52</v>
      </c>
      <c r="Q2" s="59"/>
    </row>
    <row r="3" spans="1:17" s="4" customFormat="1" ht="25.5" customHeight="1">
      <c r="A3" s="60" t="s">
        <v>12</v>
      </c>
      <c r="B3" s="61" t="s">
        <v>13</v>
      </c>
      <c r="C3" s="61" t="s">
        <v>14</v>
      </c>
      <c r="D3" s="62">
        <v>5000</v>
      </c>
      <c r="E3" s="63" t="s">
        <v>15</v>
      </c>
      <c r="F3" s="63" t="s">
        <v>16</v>
      </c>
      <c r="G3" s="63" t="s">
        <v>17</v>
      </c>
      <c r="H3" s="64">
        <v>5000</v>
      </c>
      <c r="I3" s="63" t="s">
        <v>15</v>
      </c>
      <c r="J3" s="63" t="s">
        <v>18</v>
      </c>
      <c r="K3" s="63" t="s">
        <v>19</v>
      </c>
      <c r="L3" s="65" t="s">
        <v>20</v>
      </c>
      <c r="M3" s="66" t="s">
        <v>21</v>
      </c>
      <c r="N3" s="66" t="s">
        <v>53</v>
      </c>
      <c r="O3" s="67">
        <v>77</v>
      </c>
      <c r="P3" s="67" t="s">
        <v>54</v>
      </c>
      <c r="Q3" s="67"/>
    </row>
    <row r="4" spans="1:17" s="4" customFormat="1" ht="25.5" customHeight="1">
      <c r="A4" s="60" t="s">
        <v>22</v>
      </c>
      <c r="B4" s="61" t="s">
        <v>23</v>
      </c>
      <c r="C4" s="61" t="s">
        <v>14</v>
      </c>
      <c r="D4" s="62">
        <v>5000</v>
      </c>
      <c r="E4" s="63" t="s">
        <v>15</v>
      </c>
      <c r="F4" s="63" t="s">
        <v>24</v>
      </c>
      <c r="G4" s="63" t="s">
        <v>17</v>
      </c>
      <c r="H4" s="64">
        <v>5200</v>
      </c>
      <c r="I4" s="63" t="s">
        <v>25</v>
      </c>
      <c r="J4" s="63" t="s">
        <v>26</v>
      </c>
      <c r="K4" s="63" t="s">
        <v>27</v>
      </c>
      <c r="L4" s="65" t="s">
        <v>28</v>
      </c>
      <c r="M4" s="66" t="s">
        <v>21</v>
      </c>
      <c r="N4" s="66" t="s">
        <v>53</v>
      </c>
      <c r="O4" s="67">
        <v>79</v>
      </c>
      <c r="P4" s="67" t="s">
        <v>55</v>
      </c>
      <c r="Q4" s="67"/>
    </row>
    <row r="5" spans="1:17" s="4" customFormat="1" ht="25.5" customHeight="1">
      <c r="A5" s="60" t="s">
        <v>29</v>
      </c>
      <c r="B5" s="61" t="s">
        <v>30</v>
      </c>
      <c r="C5" s="61" t="s">
        <v>14</v>
      </c>
      <c r="D5" s="62">
        <v>5000</v>
      </c>
      <c r="E5" s="63" t="s">
        <v>15</v>
      </c>
      <c r="F5" s="68" t="s">
        <v>205</v>
      </c>
      <c r="G5" s="63" t="s">
        <v>17</v>
      </c>
      <c r="H5" s="64">
        <v>5000</v>
      </c>
      <c r="I5" s="63" t="s">
        <v>15</v>
      </c>
      <c r="J5" s="68" t="s">
        <v>205</v>
      </c>
      <c r="K5" s="68" t="s">
        <v>31</v>
      </c>
      <c r="L5" s="65" t="s">
        <v>206</v>
      </c>
      <c r="M5" s="69" t="s">
        <v>207</v>
      </c>
      <c r="N5" s="66" t="s">
        <v>53</v>
      </c>
      <c r="O5" s="67">
        <v>80</v>
      </c>
      <c r="P5" s="67" t="s">
        <v>56</v>
      </c>
      <c r="Q5" s="72" t="s">
        <v>208</v>
      </c>
    </row>
    <row r="6" spans="1:17" s="4" customFormat="1" ht="25.5" customHeight="1">
      <c r="A6" s="60" t="s">
        <v>219</v>
      </c>
      <c r="B6" s="61" t="s">
        <v>218</v>
      </c>
      <c r="C6" s="61"/>
      <c r="D6" s="62"/>
      <c r="E6" s="63"/>
      <c r="F6" s="68"/>
      <c r="G6" s="63"/>
      <c r="H6" s="64"/>
      <c r="I6" s="63"/>
      <c r="J6" s="68"/>
      <c r="K6" s="68"/>
      <c r="L6" s="65"/>
      <c r="M6" s="69"/>
      <c r="N6" s="66"/>
      <c r="O6" s="67"/>
      <c r="P6" s="67"/>
      <c r="Q6" s="72"/>
    </row>
    <row r="7" spans="1:17" s="4" customFormat="1" ht="25.5" customHeight="1">
      <c r="A7" s="60" t="s">
        <v>32</v>
      </c>
      <c r="B7" s="61" t="s">
        <v>33</v>
      </c>
      <c r="C7" s="61" t="s">
        <v>14</v>
      </c>
      <c r="D7" s="62">
        <v>5200</v>
      </c>
      <c r="E7" s="63" t="s">
        <v>25</v>
      </c>
      <c r="F7" s="63" t="s">
        <v>34</v>
      </c>
      <c r="G7" s="63" t="s">
        <v>17</v>
      </c>
      <c r="H7" s="64">
        <v>5200</v>
      </c>
      <c r="I7" s="63" t="s">
        <v>25</v>
      </c>
      <c r="J7" s="63" t="s">
        <v>35</v>
      </c>
      <c r="K7" s="61" t="s">
        <v>36</v>
      </c>
      <c r="L7" s="65" t="s">
        <v>37</v>
      </c>
      <c r="M7" s="70" t="s">
        <v>38</v>
      </c>
      <c r="N7" s="66" t="s">
        <v>53</v>
      </c>
      <c r="O7" s="62">
        <v>201</v>
      </c>
      <c r="P7" s="62" t="s">
        <v>57</v>
      </c>
      <c r="Q7" s="62"/>
    </row>
    <row r="8" spans="1:17" s="4" customFormat="1" ht="25.5" customHeight="1">
      <c r="A8" s="60" t="s">
        <v>39</v>
      </c>
      <c r="B8" s="61" t="s">
        <v>40</v>
      </c>
      <c r="C8" s="61" t="s">
        <v>14</v>
      </c>
      <c r="D8" s="62">
        <v>5126</v>
      </c>
      <c r="E8" s="63" t="s">
        <v>41</v>
      </c>
      <c r="F8" s="63" t="s">
        <v>42</v>
      </c>
      <c r="G8" s="63" t="s">
        <v>43</v>
      </c>
      <c r="H8" s="64">
        <v>2100</v>
      </c>
      <c r="I8" s="63" t="s">
        <v>44</v>
      </c>
      <c r="J8" s="63" t="s">
        <v>45</v>
      </c>
      <c r="K8" s="61" t="s">
        <v>46</v>
      </c>
      <c r="L8" s="65" t="s">
        <v>47</v>
      </c>
      <c r="M8" s="71">
        <v>40953</v>
      </c>
      <c r="N8" s="66" t="s">
        <v>53</v>
      </c>
      <c r="O8" s="62" t="s">
        <v>58</v>
      </c>
      <c r="P8" s="62" t="s">
        <v>59</v>
      </c>
      <c r="Q8" s="62"/>
    </row>
    <row r="9" spans="1:17" s="4" customFormat="1" ht="25.5" customHeight="1">
      <c r="A9" s="60" t="s">
        <v>217</v>
      </c>
      <c r="B9" s="61" t="s">
        <v>209</v>
      </c>
      <c r="C9" s="61" t="s">
        <v>14</v>
      </c>
      <c r="D9" s="62">
        <v>5300</v>
      </c>
      <c r="E9" s="63" t="s">
        <v>167</v>
      </c>
      <c r="F9" s="63" t="s">
        <v>210</v>
      </c>
      <c r="G9" s="63" t="s">
        <v>17</v>
      </c>
      <c r="H9" s="64">
        <v>5300</v>
      </c>
      <c r="I9" s="63" t="s">
        <v>167</v>
      </c>
      <c r="J9" s="63" t="s">
        <v>211</v>
      </c>
      <c r="K9" s="61" t="s">
        <v>212</v>
      </c>
      <c r="L9" s="73" t="s">
        <v>213</v>
      </c>
      <c r="M9" s="71" t="s">
        <v>214</v>
      </c>
      <c r="N9" s="66" t="s">
        <v>53</v>
      </c>
      <c r="O9" s="62" t="s">
        <v>58</v>
      </c>
      <c r="P9" s="62" t="s">
        <v>215</v>
      </c>
      <c r="Q9" s="62" t="s">
        <v>216</v>
      </c>
    </row>
    <row r="10" spans="1:17" s="4" customFormat="1" ht="25.5" customHeight="1">
      <c r="A10" s="60" t="s">
        <v>217</v>
      </c>
      <c r="B10" s="61" t="s">
        <v>220</v>
      </c>
      <c r="C10" s="61" t="s">
        <v>14</v>
      </c>
      <c r="D10" s="62">
        <v>5123</v>
      </c>
      <c r="E10" s="63" t="s">
        <v>221</v>
      </c>
      <c r="F10" s="63" t="s">
        <v>222</v>
      </c>
      <c r="G10" s="63" t="s">
        <v>17</v>
      </c>
      <c r="H10" s="64">
        <v>5123</v>
      </c>
      <c r="I10" s="63" t="s">
        <v>221</v>
      </c>
      <c r="J10" s="63" t="s">
        <v>222</v>
      </c>
      <c r="K10" s="61" t="s">
        <v>223</v>
      </c>
      <c r="L10" s="73" t="s">
        <v>224</v>
      </c>
      <c r="M10" s="71" t="s">
        <v>225</v>
      </c>
      <c r="N10" s="66" t="s">
        <v>53</v>
      </c>
      <c r="O10" s="62" t="s">
        <v>58</v>
      </c>
      <c r="P10" s="62" t="s">
        <v>226</v>
      </c>
      <c r="Q10" s="62" t="s">
        <v>227</v>
      </c>
    </row>
    <row r="11" spans="2:9" ht="38.25" customHeight="1">
      <c r="B11" s="78" t="s">
        <v>48</v>
      </c>
      <c r="C11" s="78"/>
      <c r="D11" s="78"/>
      <c r="E11" s="78"/>
      <c r="F11" s="78"/>
      <c r="G11" s="78"/>
      <c r="H11" s="78"/>
      <c r="I11" s="78"/>
    </row>
    <row r="12" spans="2:10" ht="26.25" customHeight="1">
      <c r="B12" t="s">
        <v>228</v>
      </c>
      <c r="H12" s="56"/>
      <c r="I12" s="79"/>
      <c r="J12" s="56"/>
    </row>
    <row r="13" spans="8:10" ht="12.75">
      <c r="H13" s="56"/>
      <c r="I13" s="79"/>
      <c r="J13" s="56"/>
    </row>
    <row r="14" spans="8:10" ht="12.75">
      <c r="H14" s="56"/>
      <c r="I14" s="57"/>
      <c r="J14" s="56"/>
    </row>
    <row r="15" spans="8:10" ht="12.75">
      <c r="H15" s="56"/>
      <c r="I15" s="57"/>
      <c r="J15" s="56"/>
    </row>
    <row r="16" spans="8:10" ht="12.75">
      <c r="H16" s="56"/>
      <c r="I16" s="57"/>
      <c r="J16" s="56"/>
    </row>
    <row r="17" spans="8:10" ht="12.75">
      <c r="H17" s="56"/>
      <c r="I17" s="57"/>
      <c r="J17" s="56"/>
    </row>
    <row r="18" spans="8:10" ht="12.75">
      <c r="H18" s="56"/>
      <c r="I18" s="57"/>
      <c r="J18" s="56"/>
    </row>
    <row r="19" spans="8:10" ht="12.75">
      <c r="H19" s="56"/>
      <c r="I19" s="57"/>
      <c r="J19" s="56"/>
    </row>
    <row r="20" spans="8:10" ht="12.75">
      <c r="H20" s="56"/>
      <c r="I20" s="56"/>
      <c r="J20" s="56"/>
    </row>
    <row r="21" spans="8:10" ht="12.75">
      <c r="H21" s="56"/>
      <c r="I21" s="56"/>
      <c r="J21" s="56"/>
    </row>
    <row r="47" spans="11:13" ht="12.75">
      <c r="K47" s="77"/>
      <c r="L47" s="77"/>
      <c r="M47" s="77"/>
    </row>
  </sheetData>
  <sheetProtection selectLockedCells="1" selectUnlockedCells="1"/>
  <autoFilter ref="A2:AG7"/>
  <mergeCells count="12">
    <mergeCell ref="N1:N2"/>
    <mergeCell ref="G1:J1"/>
    <mergeCell ref="K1:K2"/>
    <mergeCell ref="L1:L2"/>
    <mergeCell ref="M1:M2"/>
    <mergeCell ref="A1:A2"/>
    <mergeCell ref="B1:B2"/>
    <mergeCell ref="C1:C2"/>
    <mergeCell ref="D1:F1"/>
    <mergeCell ref="K47:M47"/>
    <mergeCell ref="B11:I11"/>
    <mergeCell ref="I12:I13"/>
  </mergeCells>
  <hyperlinks>
    <hyperlink ref="L5" r:id="rId1" display="tuzeskft.szolnok@gmail.com"/>
    <hyperlink ref="L7" r:id="rId2" display="zoltan.gellerty@tmtuzved.hu"/>
    <hyperlink ref="L8" r:id="rId3" display="webtuzor@citromail.hu"/>
    <hyperlink ref="L9" r:id="rId4" display="sandormadarasz@gmail.com"/>
    <hyperlink ref="L10" r:id="rId5" display="gyorib997@gmail.com"/>
  </hyperlinks>
  <printOptions horizontalCentered="1"/>
  <pageMargins left="0.27569444444444446" right="0.39375" top="0.8284722222222223" bottom="1.6027777777777779" header="0.39375" footer="0.5118055555555555"/>
  <pageSetup horizontalDpi="300" verticalDpi="300" orientation="landscape" pageOrder="overThenDown" paperSize="8" scale="62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"/>
  <sheetViews>
    <sheetView zoomScalePageLayoutView="0" workbookViewId="0" topLeftCell="A1">
      <selection activeCell="E13" sqref="E13"/>
    </sheetView>
  </sheetViews>
  <sheetFormatPr defaultColWidth="9.33203125" defaultRowHeight="12.75"/>
  <cols>
    <col min="1" max="1" width="5" style="0" customWidth="1"/>
    <col min="2" max="2" width="19.16015625" style="0" customWidth="1"/>
    <col min="3" max="3" width="14.66015625" style="0" customWidth="1"/>
    <col min="4" max="4" width="5.33203125" style="0" customWidth="1"/>
    <col min="5" max="5" width="10" style="0" customWidth="1"/>
    <col min="6" max="7" width="12.5" style="0" customWidth="1"/>
    <col min="8" max="8" width="5.33203125" style="0" customWidth="1"/>
    <col min="9" max="9" width="10" style="0" customWidth="1"/>
    <col min="10" max="10" width="12.5" style="0" customWidth="1"/>
    <col min="11" max="11" width="44.5" style="0" customWidth="1"/>
    <col min="12" max="12" width="5.33203125" style="0" customWidth="1"/>
    <col min="13" max="13" width="10" style="0" customWidth="1"/>
    <col min="14" max="14" width="12.5" style="0" customWidth="1"/>
    <col min="15" max="15" width="4.16015625" style="0" customWidth="1"/>
    <col min="16" max="16" width="7.5" style="0" customWidth="1"/>
    <col min="17" max="17" width="4.33203125" style="0" customWidth="1"/>
    <col min="18" max="18" width="5.5" style="0" customWidth="1"/>
    <col min="19" max="19" width="6.33203125" style="0" customWidth="1"/>
    <col min="20" max="20" width="10.16015625" style="0" customWidth="1"/>
    <col min="21" max="21" width="4.33203125" style="0" customWidth="1"/>
    <col min="22" max="22" width="21" style="0" customWidth="1"/>
    <col min="23" max="23" width="17.66015625" style="0" customWidth="1"/>
    <col min="24" max="24" width="20.16015625" style="0" customWidth="1"/>
    <col min="25" max="25" width="13" style="0" customWidth="1"/>
    <col min="26" max="26" width="13.66015625" style="0" customWidth="1"/>
    <col min="27" max="27" width="11.66015625" style="0" customWidth="1"/>
    <col min="28" max="28" width="11" style="0" customWidth="1"/>
    <col min="29" max="29" width="16.5" style="0" customWidth="1"/>
    <col min="30" max="30" width="10.16015625" style="0" customWidth="1"/>
    <col min="31" max="31" width="19.83203125" style="0" customWidth="1"/>
    <col min="32" max="33" width="10.16015625" style="0" customWidth="1"/>
    <col min="34" max="34" width="12" style="0" customWidth="1"/>
    <col min="35" max="35" width="15.33203125" style="0" customWidth="1"/>
    <col min="36" max="36" width="88.33203125" style="0" customWidth="1"/>
  </cols>
  <sheetData>
    <row r="1" spans="1:36" ht="33.75" customHeight="1">
      <c r="A1" s="92" t="s">
        <v>0</v>
      </c>
      <c r="B1" s="86" t="s">
        <v>1</v>
      </c>
      <c r="C1" s="84" t="s">
        <v>2</v>
      </c>
      <c r="D1" s="88" t="s">
        <v>3</v>
      </c>
      <c r="E1" s="88"/>
      <c r="F1" s="88"/>
      <c r="G1" s="88" t="s">
        <v>4</v>
      </c>
      <c r="H1" s="88"/>
      <c r="I1" s="88"/>
      <c r="J1" s="88"/>
      <c r="K1" s="89" t="s">
        <v>60</v>
      </c>
      <c r="L1" s="90" t="s">
        <v>61</v>
      </c>
      <c r="M1" s="90"/>
      <c r="N1" s="90"/>
      <c r="O1" s="91" t="s">
        <v>62</v>
      </c>
      <c r="P1" s="91"/>
      <c r="Q1" s="91"/>
      <c r="R1" s="91"/>
      <c r="S1" s="91"/>
      <c r="T1" s="86" t="s">
        <v>5</v>
      </c>
      <c r="U1" s="82" t="s">
        <v>63</v>
      </c>
      <c r="V1" s="87" t="s">
        <v>6</v>
      </c>
      <c r="W1" s="82" t="s">
        <v>64</v>
      </c>
      <c r="X1" s="84" t="s">
        <v>7</v>
      </c>
      <c r="Y1" s="84" t="s">
        <v>49</v>
      </c>
      <c r="Z1" s="85" t="s">
        <v>65</v>
      </c>
      <c r="AA1" s="2" t="s">
        <v>50</v>
      </c>
      <c r="AB1" s="2" t="s">
        <v>50</v>
      </c>
      <c r="AC1" s="82" t="s">
        <v>66</v>
      </c>
      <c r="AD1" s="82" t="s">
        <v>67</v>
      </c>
      <c r="AE1" s="82" t="s">
        <v>68</v>
      </c>
      <c r="AF1" s="82" t="s">
        <v>69</v>
      </c>
      <c r="AG1" s="82" t="s">
        <v>70</v>
      </c>
      <c r="AH1" s="81" t="s">
        <v>71</v>
      </c>
      <c r="AI1" s="82" t="s">
        <v>72</v>
      </c>
      <c r="AJ1" s="83" t="s">
        <v>73</v>
      </c>
    </row>
    <row r="2" spans="1:36" ht="33.75" customHeight="1">
      <c r="A2" s="92"/>
      <c r="B2" s="86"/>
      <c r="C2" s="86"/>
      <c r="D2" s="3" t="s">
        <v>8</v>
      </c>
      <c r="E2" s="3" t="s">
        <v>9</v>
      </c>
      <c r="F2" s="3" t="s">
        <v>10</v>
      </c>
      <c r="G2" s="3" t="s">
        <v>11</v>
      </c>
      <c r="H2" s="3" t="s">
        <v>8</v>
      </c>
      <c r="I2" s="3" t="s">
        <v>9</v>
      </c>
      <c r="J2" s="3" t="s">
        <v>10</v>
      </c>
      <c r="K2" s="89"/>
      <c r="L2" s="6" t="s">
        <v>8</v>
      </c>
      <c r="M2" s="6" t="s">
        <v>9</v>
      </c>
      <c r="N2" s="6" t="s">
        <v>10</v>
      </c>
      <c r="O2" s="3" t="s">
        <v>74</v>
      </c>
      <c r="P2" s="3" t="s">
        <v>75</v>
      </c>
      <c r="Q2" s="3" t="s">
        <v>76</v>
      </c>
      <c r="R2" s="3" t="s">
        <v>77</v>
      </c>
      <c r="S2" s="3" t="s">
        <v>78</v>
      </c>
      <c r="T2" s="86"/>
      <c r="U2" s="82"/>
      <c r="V2" s="87"/>
      <c r="W2" s="82"/>
      <c r="X2" s="84"/>
      <c r="Y2" s="84"/>
      <c r="Z2" s="85"/>
      <c r="AA2" s="5" t="s">
        <v>51</v>
      </c>
      <c r="AB2" s="5" t="s">
        <v>52</v>
      </c>
      <c r="AC2" s="82"/>
      <c r="AD2" s="82"/>
      <c r="AE2" s="82"/>
      <c r="AF2" s="82"/>
      <c r="AG2" s="82"/>
      <c r="AH2" s="81"/>
      <c r="AI2" s="82"/>
      <c r="AJ2" s="83"/>
    </row>
    <row r="3" spans="1:36" s="19" customFormat="1" ht="25.5" customHeight="1">
      <c r="A3" s="7">
        <v>133</v>
      </c>
      <c r="B3" s="8" t="s">
        <v>79</v>
      </c>
      <c r="C3" s="8" t="s">
        <v>14</v>
      </c>
      <c r="D3" s="9">
        <v>6500</v>
      </c>
      <c r="E3" s="10" t="s">
        <v>80</v>
      </c>
      <c r="F3" s="10" t="s">
        <v>81</v>
      </c>
      <c r="G3" s="10" t="s">
        <v>82</v>
      </c>
      <c r="H3" s="9">
        <v>6500</v>
      </c>
      <c r="I3" s="10" t="s">
        <v>80</v>
      </c>
      <c r="J3" s="10" t="s">
        <v>81</v>
      </c>
      <c r="K3" s="8" t="s">
        <v>79</v>
      </c>
      <c r="L3" s="9">
        <v>6500</v>
      </c>
      <c r="M3" s="10" t="s">
        <v>80</v>
      </c>
      <c r="N3" s="10" t="s">
        <v>81</v>
      </c>
      <c r="O3" s="11" t="s">
        <v>83</v>
      </c>
      <c r="P3" s="11" t="s">
        <v>84</v>
      </c>
      <c r="Q3" s="11"/>
      <c r="R3" s="11" t="s">
        <v>85</v>
      </c>
      <c r="S3" s="11"/>
      <c r="T3" s="8" t="s">
        <v>86</v>
      </c>
      <c r="U3" s="10"/>
      <c r="V3" s="12" t="s">
        <v>87</v>
      </c>
      <c r="W3" s="10" t="s">
        <v>88</v>
      </c>
      <c r="X3" s="11" t="s">
        <v>21</v>
      </c>
      <c r="Y3" s="11" t="s">
        <v>53</v>
      </c>
      <c r="Z3" s="11" t="s">
        <v>89</v>
      </c>
      <c r="AA3" s="13">
        <v>21</v>
      </c>
      <c r="AB3" s="13" t="s">
        <v>90</v>
      </c>
      <c r="AC3" s="14">
        <v>1819</v>
      </c>
      <c r="AD3" s="15">
        <v>40794</v>
      </c>
      <c r="AE3" s="10" t="s">
        <v>91</v>
      </c>
      <c r="AF3" s="16">
        <v>40473</v>
      </c>
      <c r="AG3" s="16">
        <v>40881</v>
      </c>
      <c r="AH3" s="17"/>
      <c r="AI3" s="10" t="s">
        <v>80</v>
      </c>
      <c r="AJ3" s="18" t="s">
        <v>92</v>
      </c>
    </row>
  </sheetData>
  <sheetProtection selectLockedCells="1" selectUnlockedCells="1"/>
  <mergeCells count="23">
    <mergeCell ref="G1:J1"/>
    <mergeCell ref="K1:K2"/>
    <mergeCell ref="L1:N1"/>
    <mergeCell ref="O1:S1"/>
    <mergeCell ref="A1:A2"/>
    <mergeCell ref="B1:B2"/>
    <mergeCell ref="C1:C2"/>
    <mergeCell ref="D1:F1"/>
    <mergeCell ref="X1:X2"/>
    <mergeCell ref="Y1:Y2"/>
    <mergeCell ref="Z1:Z2"/>
    <mergeCell ref="AC1:AC2"/>
    <mergeCell ref="T1:T2"/>
    <mergeCell ref="U1:U2"/>
    <mergeCell ref="V1:V2"/>
    <mergeCell ref="W1:W2"/>
    <mergeCell ref="AH1:AH2"/>
    <mergeCell ref="AI1:AI2"/>
    <mergeCell ref="AJ1:AJ2"/>
    <mergeCell ref="AD1:AD2"/>
    <mergeCell ref="AE1:AE2"/>
    <mergeCell ref="AF1:AF2"/>
    <mergeCell ref="AG1:AG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2.83203125" style="0" customWidth="1"/>
    <col min="2" max="3" width="6.83203125" style="0" customWidth="1"/>
    <col min="4" max="4" width="5.33203125" style="0" customWidth="1"/>
  </cols>
  <sheetData>
    <row r="1" spans="1:6" ht="12.75">
      <c r="A1" s="20" t="s">
        <v>11</v>
      </c>
      <c r="B1" s="21" t="s">
        <v>93</v>
      </c>
      <c r="C1" s="21" t="s">
        <v>94</v>
      </c>
      <c r="D1" s="22" t="s">
        <v>95</v>
      </c>
      <c r="F1" t="s">
        <v>96</v>
      </c>
    </row>
    <row r="2" spans="1:6" ht="12.75">
      <c r="A2" s="23" t="s">
        <v>97</v>
      </c>
      <c r="B2" s="24">
        <v>1</v>
      </c>
      <c r="C2" s="24">
        <v>30</v>
      </c>
      <c r="D2" s="25" t="s">
        <v>98</v>
      </c>
      <c r="F2" s="26">
        <v>18</v>
      </c>
    </row>
    <row r="3" spans="1:6" ht="12.75">
      <c r="A3" s="27" t="s">
        <v>99</v>
      </c>
      <c r="B3" s="28">
        <v>31</v>
      </c>
      <c r="C3" s="28">
        <v>40</v>
      </c>
      <c r="D3" s="29" t="s">
        <v>100</v>
      </c>
      <c r="F3" s="26">
        <v>2</v>
      </c>
    </row>
    <row r="4" spans="1:6" ht="12.75">
      <c r="A4" s="27" t="s">
        <v>82</v>
      </c>
      <c r="B4" s="28">
        <v>41</v>
      </c>
      <c r="C4" s="28">
        <v>60</v>
      </c>
      <c r="D4" s="29" t="s">
        <v>101</v>
      </c>
      <c r="F4" s="26">
        <v>8</v>
      </c>
    </row>
    <row r="5" spans="1:6" ht="12.75">
      <c r="A5" s="27" t="s">
        <v>102</v>
      </c>
      <c r="B5" s="28">
        <v>61</v>
      </c>
      <c r="C5" s="28">
        <v>80</v>
      </c>
      <c r="D5" s="29" t="s">
        <v>103</v>
      </c>
      <c r="F5" s="26">
        <v>6</v>
      </c>
    </row>
    <row r="6" spans="1:6" ht="12.75">
      <c r="A6" s="27" t="s">
        <v>104</v>
      </c>
      <c r="B6" s="28">
        <v>81</v>
      </c>
      <c r="C6" s="28">
        <v>99</v>
      </c>
      <c r="D6" s="29" t="s">
        <v>105</v>
      </c>
      <c r="F6" s="26">
        <v>13</v>
      </c>
    </row>
    <row r="7" spans="1:4" ht="12.75">
      <c r="A7" s="30" t="s">
        <v>106</v>
      </c>
      <c r="B7" s="31">
        <v>1</v>
      </c>
      <c r="C7" s="31">
        <v>99</v>
      </c>
      <c r="D7" s="32" t="s">
        <v>107</v>
      </c>
    </row>
    <row r="8" spans="1:4" ht="12.75">
      <c r="A8" s="30" t="s">
        <v>108</v>
      </c>
      <c r="B8" s="31">
        <v>1</v>
      </c>
      <c r="C8" s="31">
        <v>99</v>
      </c>
      <c r="D8" s="32" t="s">
        <v>109</v>
      </c>
    </row>
    <row r="9" spans="1:4" ht="12.75">
      <c r="A9" s="30" t="s">
        <v>110</v>
      </c>
      <c r="B9" s="31">
        <v>1</v>
      </c>
      <c r="C9" s="31">
        <v>99</v>
      </c>
      <c r="D9" s="32" t="s">
        <v>111</v>
      </c>
    </row>
    <row r="10" spans="1:6" ht="12.75">
      <c r="A10" s="27" t="s">
        <v>112</v>
      </c>
      <c r="B10" s="28">
        <v>1</v>
      </c>
      <c r="C10" s="28">
        <v>20</v>
      </c>
      <c r="D10" s="29" t="s">
        <v>113</v>
      </c>
      <c r="F10" s="26">
        <v>6</v>
      </c>
    </row>
    <row r="11" spans="1:6" ht="12.75">
      <c r="A11" s="27" t="s">
        <v>114</v>
      </c>
      <c r="B11" s="28">
        <v>21</v>
      </c>
      <c r="C11" s="28">
        <v>99</v>
      </c>
      <c r="D11" s="29" t="s">
        <v>115</v>
      </c>
      <c r="F11" s="26">
        <v>6</v>
      </c>
    </row>
    <row r="12" spans="1:4" ht="12.75">
      <c r="A12" s="30" t="s">
        <v>116</v>
      </c>
      <c r="B12" s="31">
        <v>1</v>
      </c>
      <c r="C12" s="31">
        <v>99</v>
      </c>
      <c r="D12" s="32" t="s">
        <v>117</v>
      </c>
    </row>
    <row r="13" spans="1:4" ht="12.75">
      <c r="A13" s="30" t="s">
        <v>118</v>
      </c>
      <c r="B13" s="31">
        <v>1</v>
      </c>
      <c r="C13" s="31">
        <v>99</v>
      </c>
      <c r="D13" s="32" t="s">
        <v>119</v>
      </c>
    </row>
    <row r="14" spans="1:4" ht="12.75">
      <c r="A14" s="30" t="s">
        <v>120</v>
      </c>
      <c r="B14" s="31">
        <v>1</v>
      </c>
      <c r="C14" s="31">
        <v>99</v>
      </c>
      <c r="D14" s="32" t="s">
        <v>121</v>
      </c>
    </row>
    <row r="15" spans="1:4" ht="12.75">
      <c r="A15" s="30" t="s">
        <v>43</v>
      </c>
      <c r="B15" s="31">
        <v>1</v>
      </c>
      <c r="C15" s="31">
        <v>99</v>
      </c>
      <c r="D15" s="32" t="s">
        <v>122</v>
      </c>
    </row>
    <row r="16" spans="1:6" ht="12.75">
      <c r="A16" s="27" t="s">
        <v>123</v>
      </c>
      <c r="B16" s="28">
        <v>1</v>
      </c>
      <c r="C16" s="28">
        <v>20</v>
      </c>
      <c r="D16" s="29" t="s">
        <v>124</v>
      </c>
      <c r="F16" s="26">
        <v>3</v>
      </c>
    </row>
    <row r="17" spans="1:6" ht="12.75">
      <c r="A17" s="27" t="s">
        <v>125</v>
      </c>
      <c r="B17" s="28">
        <v>21</v>
      </c>
      <c r="C17" s="28">
        <v>99</v>
      </c>
      <c r="D17" s="29" t="s">
        <v>126</v>
      </c>
      <c r="F17" s="26">
        <v>6</v>
      </c>
    </row>
    <row r="18" spans="1:4" ht="12.75">
      <c r="A18" s="30" t="s">
        <v>127</v>
      </c>
      <c r="B18" s="31">
        <v>1</v>
      </c>
      <c r="C18" s="31">
        <v>99</v>
      </c>
      <c r="D18" s="32" t="s">
        <v>128</v>
      </c>
    </row>
    <row r="19" spans="1:6" ht="12.75">
      <c r="A19" s="27" t="s">
        <v>129</v>
      </c>
      <c r="B19" s="28">
        <v>1</v>
      </c>
      <c r="C19" s="28">
        <v>20</v>
      </c>
      <c r="D19" s="29" t="s">
        <v>130</v>
      </c>
      <c r="F19" s="26">
        <v>4</v>
      </c>
    </row>
    <row r="20" spans="1:6" ht="12.75">
      <c r="A20" s="27" t="s">
        <v>131</v>
      </c>
      <c r="B20" s="28">
        <v>21</v>
      </c>
      <c r="C20" s="28">
        <v>99</v>
      </c>
      <c r="D20" s="29" t="s">
        <v>132</v>
      </c>
      <c r="F20" s="26">
        <v>9</v>
      </c>
    </row>
    <row r="21" spans="1:4" ht="12.75">
      <c r="A21" s="33" t="s">
        <v>133</v>
      </c>
      <c r="B21" s="34">
        <v>1</v>
      </c>
      <c r="C21" s="34">
        <v>99</v>
      </c>
      <c r="D21" s="35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6" sqref="G6"/>
    </sheetView>
  </sheetViews>
  <sheetFormatPr defaultColWidth="9.33203125" defaultRowHeight="12.75"/>
  <cols>
    <col min="1" max="1" width="20.5" style="0" customWidth="1"/>
    <col min="2" max="2" width="10.16015625" style="0" customWidth="1"/>
    <col min="3" max="3" width="11.33203125" style="0" customWidth="1"/>
    <col min="4" max="4" width="21.16015625" style="0" customWidth="1"/>
    <col min="5" max="5" width="3.5" style="0" customWidth="1"/>
    <col min="6" max="6" width="14.5" style="0" customWidth="1"/>
    <col min="7" max="7" width="3.5" style="0" customWidth="1"/>
    <col min="8" max="8" width="20.83203125" style="0" customWidth="1"/>
    <col min="9" max="9" width="17" style="0" customWidth="1"/>
    <col min="10" max="10" width="12.5" style="0" customWidth="1"/>
    <col min="11" max="11" width="8.16015625" style="0" customWidth="1"/>
  </cols>
  <sheetData>
    <row r="1" spans="2:11" ht="12.75">
      <c r="B1" t="s">
        <v>135</v>
      </c>
      <c r="J1" t="s">
        <v>72</v>
      </c>
      <c r="K1" t="s">
        <v>136</v>
      </c>
    </row>
    <row r="2" spans="1:11" ht="15.75">
      <c r="A2" s="36" t="s">
        <v>137</v>
      </c>
      <c r="B2" t="e">
        <f>COUNTIF('TK karbantartók'!#REF!,A2)</f>
        <v>#REF!</v>
      </c>
      <c r="D2" s="37" t="s">
        <v>138</v>
      </c>
      <c r="E2" s="38">
        <v>0</v>
      </c>
      <c r="F2" s="39" t="s">
        <v>139</v>
      </c>
      <c r="G2" s="38">
        <f aca="true" t="shared" si="0" ref="G2:G13">COUNTIF(B$1:B$65536,E2)</f>
        <v>0</v>
      </c>
      <c r="H2" s="40" t="s">
        <v>140</v>
      </c>
      <c r="I2" s="41" t="s">
        <v>141</v>
      </c>
      <c r="J2" s="41">
        <f>SUM(G2)</f>
        <v>0</v>
      </c>
      <c r="K2" s="41">
        <f>E2*G2</f>
        <v>0</v>
      </c>
    </row>
    <row r="3" spans="1:11" ht="15.75">
      <c r="A3" s="42" t="s">
        <v>80</v>
      </c>
      <c r="B3" t="e">
        <f>COUNTIF('TK karbantartók'!#REF!,A3)</f>
        <v>#REF!</v>
      </c>
      <c r="D3" s="43" t="s">
        <v>138</v>
      </c>
      <c r="E3" s="44">
        <v>1</v>
      </c>
      <c r="F3" s="45" t="s">
        <v>139</v>
      </c>
      <c r="G3" s="44">
        <f t="shared" si="0"/>
        <v>0</v>
      </c>
      <c r="H3" s="46" t="s">
        <v>140</v>
      </c>
      <c r="I3" s="93" t="s">
        <v>142</v>
      </c>
      <c r="J3" s="94">
        <f>SUM(G3:G5)</f>
        <v>0</v>
      </c>
      <c r="K3" s="94">
        <f>E3*G3+E4*G4+E5*G5</f>
        <v>0</v>
      </c>
    </row>
    <row r="4" spans="1:11" ht="15.75">
      <c r="A4" s="36" t="s">
        <v>143</v>
      </c>
      <c r="B4" t="e">
        <f>COUNTIF('TK karbantartók'!#REF!,A4)</f>
        <v>#REF!</v>
      </c>
      <c r="D4" s="47" t="s">
        <v>138</v>
      </c>
      <c r="E4" s="48">
        <v>2</v>
      </c>
      <c r="F4" s="49" t="s">
        <v>139</v>
      </c>
      <c r="G4" s="48">
        <f t="shared" si="0"/>
        <v>0</v>
      </c>
      <c r="H4" s="50" t="s">
        <v>140</v>
      </c>
      <c r="I4" s="93"/>
      <c r="J4" s="94"/>
      <c r="K4" s="94"/>
    </row>
    <row r="5" spans="1:11" ht="15.75">
      <c r="A5" s="36" t="s">
        <v>144</v>
      </c>
      <c r="B5" t="e">
        <f>COUNTIF('TK karbantartók'!#REF!,A5)</f>
        <v>#REF!</v>
      </c>
      <c r="D5" s="51" t="s">
        <v>138</v>
      </c>
      <c r="E5" s="52">
        <v>3</v>
      </c>
      <c r="F5" s="53" t="s">
        <v>139</v>
      </c>
      <c r="G5" s="52">
        <f t="shared" si="0"/>
        <v>0</v>
      </c>
      <c r="H5" s="54" t="s">
        <v>140</v>
      </c>
      <c r="I5" s="93"/>
      <c r="J5" s="94"/>
      <c r="K5" s="94"/>
    </row>
    <row r="6" spans="1:11" ht="15.75">
      <c r="A6" s="36" t="s">
        <v>145</v>
      </c>
      <c r="B6" t="e">
        <f>COUNTIF('TK karbantartók'!#REF!,A6)</f>
        <v>#REF!</v>
      </c>
      <c r="D6" s="43" t="s">
        <v>138</v>
      </c>
      <c r="E6" s="44">
        <v>4</v>
      </c>
      <c r="F6" s="45" t="s">
        <v>139</v>
      </c>
      <c r="G6" s="44">
        <f t="shared" si="0"/>
        <v>0</v>
      </c>
      <c r="H6" s="46" t="s">
        <v>140</v>
      </c>
      <c r="I6" s="93" t="s">
        <v>146</v>
      </c>
      <c r="J6" s="93">
        <f>SUM(G6:G10)</f>
        <v>0</v>
      </c>
      <c r="K6" s="93">
        <f>E6*G6+E7*G7+E8*G8+E9*G9+E10*G10</f>
        <v>0</v>
      </c>
    </row>
    <row r="7" spans="1:11" ht="15.75">
      <c r="A7" s="36" t="s">
        <v>147</v>
      </c>
      <c r="B7" t="e">
        <f>COUNTIF('TK karbantartók'!#REF!,A7)</f>
        <v>#REF!</v>
      </c>
      <c r="D7" s="47" t="s">
        <v>138</v>
      </c>
      <c r="E7" s="48">
        <v>5</v>
      </c>
      <c r="F7" s="49" t="s">
        <v>139</v>
      </c>
      <c r="G7" s="48">
        <f t="shared" si="0"/>
        <v>0</v>
      </c>
      <c r="H7" s="50" t="s">
        <v>140</v>
      </c>
      <c r="I7" s="93"/>
      <c r="J7" s="93"/>
      <c r="K7" s="93"/>
    </row>
    <row r="8" spans="1:11" ht="15.75">
      <c r="A8" s="36" t="s">
        <v>148</v>
      </c>
      <c r="B8" t="e">
        <f>COUNTIF('TK karbantartók'!#REF!,A8)</f>
        <v>#REF!</v>
      </c>
      <c r="D8" s="47" t="s">
        <v>138</v>
      </c>
      <c r="E8" s="48">
        <v>6</v>
      </c>
      <c r="F8" s="49" t="s">
        <v>139</v>
      </c>
      <c r="G8" s="48">
        <f t="shared" si="0"/>
        <v>0</v>
      </c>
      <c r="H8" s="50" t="s">
        <v>140</v>
      </c>
      <c r="I8" s="93"/>
      <c r="J8" s="93"/>
      <c r="K8" s="93"/>
    </row>
    <row r="9" spans="1:11" ht="15.75">
      <c r="A9" s="55" t="s">
        <v>149</v>
      </c>
      <c r="B9" t="e">
        <f>COUNTIF('TK karbantartók'!#REF!,A9)</f>
        <v>#REF!</v>
      </c>
      <c r="D9" s="47" t="s">
        <v>138</v>
      </c>
      <c r="E9" s="48">
        <v>7</v>
      </c>
      <c r="F9" s="49" t="s">
        <v>139</v>
      </c>
      <c r="G9" s="48">
        <f t="shared" si="0"/>
        <v>0</v>
      </c>
      <c r="H9" s="50" t="s">
        <v>140</v>
      </c>
      <c r="I9" s="93"/>
      <c r="J9" s="93"/>
      <c r="K9" s="93"/>
    </row>
    <row r="10" spans="1:11" ht="15.75">
      <c r="A10" s="55" t="s">
        <v>150</v>
      </c>
      <c r="B10" t="e">
        <f>COUNTIF('TK karbantartók'!#REF!,A10)</f>
        <v>#REF!</v>
      </c>
      <c r="D10" s="51" t="s">
        <v>138</v>
      </c>
      <c r="E10" s="52">
        <v>8</v>
      </c>
      <c r="F10" s="53" t="s">
        <v>139</v>
      </c>
      <c r="G10" s="52">
        <f t="shared" si="0"/>
        <v>0</v>
      </c>
      <c r="H10" s="54" t="s">
        <v>140</v>
      </c>
      <c r="I10" s="93"/>
      <c r="J10" s="93"/>
      <c r="K10" s="93"/>
    </row>
    <row r="11" spans="1:11" ht="15.75">
      <c r="A11" s="36" t="s">
        <v>151</v>
      </c>
      <c r="B11" t="e">
        <f>COUNTIF('TK karbantartók'!#REF!,A11)</f>
        <v>#REF!</v>
      </c>
      <c r="D11" s="47" t="s">
        <v>138</v>
      </c>
      <c r="E11" s="48">
        <v>9</v>
      </c>
      <c r="F11" s="49" t="s">
        <v>139</v>
      </c>
      <c r="G11" s="48">
        <f t="shared" si="0"/>
        <v>0</v>
      </c>
      <c r="H11" s="50" t="s">
        <v>140</v>
      </c>
      <c r="I11" s="93" t="s">
        <v>152</v>
      </c>
      <c r="J11" s="93">
        <f>SUM(G11:G13)</f>
        <v>0</v>
      </c>
      <c r="K11" s="93">
        <f>E11*G11+E12*G12+E13*G13</f>
        <v>0</v>
      </c>
    </row>
    <row r="12" spans="1:11" ht="15.75">
      <c r="A12" s="36" t="s">
        <v>153</v>
      </c>
      <c r="B12" t="e">
        <f>COUNTIF('TK karbantartók'!#REF!,A12)</f>
        <v>#REF!</v>
      </c>
      <c r="D12" s="47" t="s">
        <v>138</v>
      </c>
      <c r="E12" s="48">
        <v>10</v>
      </c>
      <c r="F12" s="49" t="s">
        <v>139</v>
      </c>
      <c r="G12" s="48">
        <f t="shared" si="0"/>
        <v>0</v>
      </c>
      <c r="H12" s="50" t="s">
        <v>140</v>
      </c>
      <c r="I12" s="93"/>
      <c r="J12" s="93"/>
      <c r="K12" s="93"/>
    </row>
    <row r="13" spans="1:11" ht="15.75">
      <c r="A13" s="36" t="s">
        <v>154</v>
      </c>
      <c r="B13" t="e">
        <f>COUNTIF('TK karbantartók'!#REF!,A13)</f>
        <v>#REF!</v>
      </c>
      <c r="D13" s="51" t="s">
        <v>138</v>
      </c>
      <c r="E13" s="52">
        <v>11</v>
      </c>
      <c r="F13" s="53" t="s">
        <v>139</v>
      </c>
      <c r="G13" s="52">
        <f t="shared" si="0"/>
        <v>0</v>
      </c>
      <c r="H13" s="54" t="s">
        <v>140</v>
      </c>
      <c r="I13" s="93"/>
      <c r="J13" s="93"/>
      <c r="K13" s="93"/>
    </row>
    <row r="14" spans="1:11" ht="15.75">
      <c r="A14" s="36" t="s">
        <v>155</v>
      </c>
      <c r="B14" t="e">
        <f>COUNTIF('TK karbantartók'!#REF!,A14)</f>
        <v>#REF!</v>
      </c>
      <c r="J14">
        <f>SUM(J2:J13)</f>
        <v>0</v>
      </c>
      <c r="K14">
        <f>SUM(K2:K13)</f>
        <v>0</v>
      </c>
    </row>
    <row r="15" spans="1:2" ht="15.75">
      <c r="A15" s="36" t="s">
        <v>156</v>
      </c>
      <c r="B15" t="e">
        <f>COUNTIF('TK karbantartók'!#REF!,A15)</f>
        <v>#REF!</v>
      </c>
    </row>
    <row r="16" spans="1:2" ht="15.75">
      <c r="A16" s="55" t="s">
        <v>157</v>
      </c>
      <c r="B16" t="e">
        <f>COUNTIF('TK karbantartók'!#REF!,A16)</f>
        <v>#REF!</v>
      </c>
    </row>
    <row r="17" spans="1:2" ht="15.75">
      <c r="A17" s="55" t="s">
        <v>158</v>
      </c>
      <c r="B17" t="e">
        <f>COUNTIF('TK karbantartók'!#REF!,A17)</f>
        <v>#REF!</v>
      </c>
    </row>
    <row r="18" spans="1:2" ht="15.75">
      <c r="A18" s="36" t="s">
        <v>159</v>
      </c>
      <c r="B18" t="e">
        <f>COUNTIF('TK karbantartók'!#REF!,A18)</f>
        <v>#REF!</v>
      </c>
    </row>
    <row r="19" spans="1:2" ht="15.75">
      <c r="A19" s="36" t="s">
        <v>160</v>
      </c>
      <c r="B19" t="e">
        <f>COUNTIF('TK karbantartók'!#REF!,A19)</f>
        <v>#REF!</v>
      </c>
    </row>
    <row r="20" spans="1:2" ht="15.75">
      <c r="A20" s="36" t="s">
        <v>44</v>
      </c>
      <c r="B20" t="e">
        <f>COUNTIF('TK karbantartók'!#REF!,A20)</f>
        <v>#REF!</v>
      </c>
    </row>
    <row r="21" spans="1:2" ht="15.75">
      <c r="A21" s="36" t="s">
        <v>161</v>
      </c>
      <c r="B21" t="e">
        <f>COUNTIF('TK karbantartók'!#REF!,A21)</f>
        <v>#REF!</v>
      </c>
    </row>
    <row r="22" spans="1:2" ht="15.75">
      <c r="A22" s="36" t="s">
        <v>162</v>
      </c>
      <c r="B22" t="e">
        <f>COUNTIF('TK karbantartók'!#REF!,A22)</f>
        <v>#REF!</v>
      </c>
    </row>
    <row r="23" spans="1:2" ht="15.75">
      <c r="A23" s="36" t="s">
        <v>163</v>
      </c>
      <c r="B23" t="e">
        <f>COUNTIF('TK karbantartók'!#REF!,A23)</f>
        <v>#REF!</v>
      </c>
    </row>
    <row r="24" spans="1:2" ht="15.75">
      <c r="A24" s="36" t="s">
        <v>164</v>
      </c>
      <c r="B24" t="e">
        <f>COUNTIF('TK karbantartók'!#REF!,A24)</f>
        <v>#REF!</v>
      </c>
    </row>
    <row r="25" spans="1:2" ht="15.75">
      <c r="A25" s="36" t="s">
        <v>165</v>
      </c>
      <c r="B25" t="e">
        <f>COUNTIF('TK karbantartók'!#REF!,A25)</f>
        <v>#REF!</v>
      </c>
    </row>
    <row r="26" spans="1:2" ht="15.75">
      <c r="A26" s="36" t="s">
        <v>166</v>
      </c>
      <c r="B26" t="e">
        <f>COUNTIF('TK karbantartók'!#REF!,A26)</f>
        <v>#REF!</v>
      </c>
    </row>
    <row r="27" spans="1:2" ht="15.75">
      <c r="A27" s="36" t="s">
        <v>167</v>
      </c>
      <c r="B27" t="e">
        <f>COUNTIF('TK karbantartók'!#REF!,A27)</f>
        <v>#REF!</v>
      </c>
    </row>
    <row r="28" spans="1:2" ht="15.75">
      <c r="A28" s="36" t="s">
        <v>168</v>
      </c>
      <c r="B28" t="e">
        <f>COUNTIF('TK karbantartók'!#REF!,A28)</f>
        <v>#REF!</v>
      </c>
    </row>
    <row r="29" spans="1:2" ht="15.75">
      <c r="A29" s="42" t="s">
        <v>169</v>
      </c>
      <c r="B29" t="e">
        <f>COUNTIF('TK karbantartók'!#REF!,A29)</f>
        <v>#REF!</v>
      </c>
    </row>
    <row r="30" spans="1:2" ht="15.75">
      <c r="A30" s="36" t="s">
        <v>170</v>
      </c>
      <c r="B30" t="e">
        <f>COUNTIF('TK karbantartók'!#REF!,A30)</f>
        <v>#REF!</v>
      </c>
    </row>
    <row r="31" spans="1:2" ht="15.75">
      <c r="A31" s="36" t="s">
        <v>171</v>
      </c>
      <c r="B31" t="e">
        <f>COUNTIF('TK karbantartók'!#REF!,A31)</f>
        <v>#REF!</v>
      </c>
    </row>
    <row r="32" spans="1:2" ht="15.75">
      <c r="A32" s="36" t="s">
        <v>172</v>
      </c>
      <c r="B32" t="e">
        <f>COUNTIF('TK karbantartók'!#REF!,A32)</f>
        <v>#REF!</v>
      </c>
    </row>
    <row r="33" spans="1:2" ht="15.75">
      <c r="A33" s="36" t="s">
        <v>173</v>
      </c>
      <c r="B33" t="e">
        <f>COUNTIF('TK karbantartók'!#REF!,A33)</f>
        <v>#REF!</v>
      </c>
    </row>
    <row r="34" spans="1:2" ht="15.75">
      <c r="A34" s="55" t="s">
        <v>174</v>
      </c>
      <c r="B34" t="e">
        <f>COUNTIF('TK karbantartók'!#REF!,A34)</f>
        <v>#REF!</v>
      </c>
    </row>
    <row r="35" spans="1:2" ht="15.75">
      <c r="A35" s="36" t="s">
        <v>175</v>
      </c>
      <c r="B35" t="e">
        <f>COUNTIF('TK karbantartók'!#REF!,A35)</f>
        <v>#REF!</v>
      </c>
    </row>
    <row r="36" spans="1:2" ht="15.75">
      <c r="A36" s="36" t="s">
        <v>176</v>
      </c>
      <c r="B36" t="e">
        <f>COUNTIF('TK karbantartók'!#REF!,A36)</f>
        <v>#REF!</v>
      </c>
    </row>
    <row r="37" spans="1:2" ht="15.75">
      <c r="A37" s="36" t="s">
        <v>177</v>
      </c>
      <c r="B37" t="e">
        <f>COUNTIF('TK karbantartók'!#REF!,A37)</f>
        <v>#REF!</v>
      </c>
    </row>
    <row r="38" spans="1:2" ht="15.75">
      <c r="A38" s="36" t="s">
        <v>178</v>
      </c>
      <c r="B38" t="e">
        <f>COUNTIF('TK karbantartók'!#REF!,A38)</f>
        <v>#REF!</v>
      </c>
    </row>
    <row r="39" spans="1:2" ht="15.75">
      <c r="A39" s="36" t="s">
        <v>179</v>
      </c>
      <c r="B39" t="e">
        <f>COUNTIF('TK karbantartók'!#REF!,A39)</f>
        <v>#REF!</v>
      </c>
    </row>
    <row r="40" spans="1:2" ht="15.75">
      <c r="A40" s="36" t="s">
        <v>180</v>
      </c>
      <c r="B40" t="e">
        <f>COUNTIF('TK karbantartók'!#REF!,A40)</f>
        <v>#REF!</v>
      </c>
    </row>
    <row r="41" spans="1:2" ht="15.75">
      <c r="A41" s="36" t="s">
        <v>181</v>
      </c>
      <c r="B41" t="e">
        <f>COUNTIF('TK karbantartók'!#REF!,A41)</f>
        <v>#REF!</v>
      </c>
    </row>
    <row r="42" spans="1:2" ht="15.75">
      <c r="A42" s="36" t="s">
        <v>182</v>
      </c>
      <c r="B42" t="e">
        <f>COUNTIF('TK karbantartók'!#REF!,A42)</f>
        <v>#REF!</v>
      </c>
    </row>
    <row r="43" spans="1:2" ht="15.75">
      <c r="A43" s="36" t="s">
        <v>183</v>
      </c>
      <c r="B43" t="e">
        <f>COUNTIF('TK karbantartók'!#REF!,A43)</f>
        <v>#REF!</v>
      </c>
    </row>
    <row r="44" spans="1:2" ht="15.75">
      <c r="A44" s="36" t="s">
        <v>184</v>
      </c>
      <c r="B44" t="e">
        <f>COUNTIF('TK karbantartók'!#REF!,A44)</f>
        <v>#REF!</v>
      </c>
    </row>
    <row r="45" spans="1:2" ht="15.75">
      <c r="A45" s="36" t="s">
        <v>185</v>
      </c>
      <c r="B45" t="e">
        <f>COUNTIF('TK karbantartók'!#REF!,A45)</f>
        <v>#REF!</v>
      </c>
    </row>
    <row r="46" spans="1:2" ht="15.75">
      <c r="A46" s="36" t="s">
        <v>186</v>
      </c>
      <c r="B46" t="e">
        <f>COUNTIF('TK karbantartók'!#REF!,A46)</f>
        <v>#REF!</v>
      </c>
    </row>
    <row r="47" spans="1:2" ht="15.75">
      <c r="A47" s="36" t="s">
        <v>187</v>
      </c>
      <c r="B47" t="e">
        <f>COUNTIF('TK karbantartók'!#REF!,A47)</f>
        <v>#REF!</v>
      </c>
    </row>
    <row r="48" spans="1:2" ht="15.75">
      <c r="A48" s="36" t="s">
        <v>188</v>
      </c>
      <c r="B48" t="e">
        <f>COUNTIF('TK karbantartók'!#REF!,A48)</f>
        <v>#REF!</v>
      </c>
    </row>
    <row r="49" spans="1:2" ht="15.75">
      <c r="A49" s="36" t="s">
        <v>189</v>
      </c>
      <c r="B49" t="e">
        <f>COUNTIF('TK karbantartók'!#REF!,A49)</f>
        <v>#REF!</v>
      </c>
    </row>
    <row r="50" spans="1:2" ht="15.75">
      <c r="A50" s="36" t="s">
        <v>190</v>
      </c>
      <c r="B50" t="e">
        <f>COUNTIF('TK karbantartók'!#REF!,A50)</f>
        <v>#REF!</v>
      </c>
    </row>
    <row r="51" spans="1:2" ht="15.75">
      <c r="A51" s="36" t="s">
        <v>191</v>
      </c>
      <c r="B51" t="e">
        <f>COUNTIF('TK karbantartók'!#REF!,A51)</f>
        <v>#REF!</v>
      </c>
    </row>
    <row r="52" spans="1:2" ht="15.75">
      <c r="A52" s="36" t="s">
        <v>192</v>
      </c>
      <c r="B52" t="e">
        <f>COUNTIF('TK karbantartók'!#REF!,A52)</f>
        <v>#REF!</v>
      </c>
    </row>
    <row r="53" spans="1:2" ht="15.75">
      <c r="A53" s="36" t="s">
        <v>193</v>
      </c>
      <c r="B53" t="e">
        <f>COUNTIF('TK karbantartók'!#REF!,A53)</f>
        <v>#REF!</v>
      </c>
    </row>
    <row r="54" spans="1:2" ht="15.75">
      <c r="A54" s="36" t="s">
        <v>194</v>
      </c>
      <c r="B54" t="e">
        <f>COUNTIF('TK karbantartók'!#REF!,A54)</f>
        <v>#REF!</v>
      </c>
    </row>
    <row r="55" spans="1:2" ht="15.75">
      <c r="A55" s="36" t="s">
        <v>195</v>
      </c>
      <c r="B55" t="e">
        <f>COUNTIF('TK karbantartók'!#REF!,A55)</f>
        <v>#REF!</v>
      </c>
    </row>
    <row r="56" spans="1:2" ht="15.75">
      <c r="A56" s="36" t="s">
        <v>196</v>
      </c>
      <c r="B56" t="e">
        <f>COUNTIF('TK karbantartók'!#REF!,A56)</f>
        <v>#REF!</v>
      </c>
    </row>
    <row r="57" spans="1:2" ht="15.75">
      <c r="A57" s="36" t="s">
        <v>197</v>
      </c>
      <c r="B57" t="e">
        <f>COUNTIF('TK karbantartók'!#REF!,A57)</f>
        <v>#REF!</v>
      </c>
    </row>
    <row r="58" spans="1:2" ht="15.75">
      <c r="A58" s="36" t="s">
        <v>198</v>
      </c>
      <c r="B58" t="e">
        <f>COUNTIF('TK karbantartók'!#REF!,A58)</f>
        <v>#REF!</v>
      </c>
    </row>
    <row r="59" spans="1:2" ht="15.75">
      <c r="A59" s="36" t="s">
        <v>199</v>
      </c>
      <c r="B59" t="e">
        <f>COUNTIF('TK karbantartók'!#REF!,A59)</f>
        <v>#REF!</v>
      </c>
    </row>
    <row r="60" spans="1:2" ht="15.75">
      <c r="A60" s="36" t="s">
        <v>15</v>
      </c>
      <c r="B60" t="e">
        <f>COUNTIF('TK karbantartók'!#REF!,A60)</f>
        <v>#REF!</v>
      </c>
    </row>
    <row r="61" spans="1:2" ht="15.75">
      <c r="A61" s="36" t="s">
        <v>200</v>
      </c>
      <c r="B61" t="e">
        <f>COUNTIF('TK karbantartók'!#REF!,A61)</f>
        <v>#REF!</v>
      </c>
    </row>
    <row r="62" spans="1:2" ht="15.75">
      <c r="A62" s="36" t="s">
        <v>201</v>
      </c>
      <c r="B62" t="e">
        <f>COUNTIF('TK karbantartók'!#REF!,A62)</f>
        <v>#REF!</v>
      </c>
    </row>
    <row r="63" spans="1:2" ht="15.75">
      <c r="A63" s="36" t="s">
        <v>202</v>
      </c>
      <c r="B63" t="e">
        <f>COUNTIF('TK karbantartók'!#REF!,A63)</f>
        <v>#REF!</v>
      </c>
    </row>
    <row r="64" spans="1:2" ht="15.75">
      <c r="A64" s="36" t="s">
        <v>203</v>
      </c>
      <c r="B64" t="e">
        <f>COUNTIF('TK karbantartók'!#REF!,A64)</f>
        <v>#REF!</v>
      </c>
    </row>
    <row r="65" spans="1:2" ht="15.75">
      <c r="A65" s="36" t="s">
        <v>131</v>
      </c>
      <c r="B65" t="e">
        <f>COUNTIF('TK karbantartók'!#REF!,A65)</f>
        <v>#REF!</v>
      </c>
    </row>
    <row r="66" spans="1:2" ht="15.75">
      <c r="A66" s="36" t="s">
        <v>204</v>
      </c>
      <c r="B66" t="e">
        <f>COUNTIF('TK karbantartók'!#REF!,A66)</f>
        <v>#REF!</v>
      </c>
    </row>
    <row r="67" ht="12.75">
      <c r="B67" t="e">
        <f>SUM(B2:B66)</f>
        <v>#REF!</v>
      </c>
    </row>
  </sheetData>
  <sheetProtection selectLockedCells="1" selectUnlockedCells="1"/>
  <mergeCells count="9">
    <mergeCell ref="I11:I13"/>
    <mergeCell ref="J11:J13"/>
    <mergeCell ref="K11:K13"/>
    <mergeCell ref="I3:I5"/>
    <mergeCell ref="J3:J5"/>
    <mergeCell ref="K3:K5"/>
    <mergeCell ref="I6:I10"/>
    <mergeCell ref="J6:J10"/>
    <mergeCell ref="K6:K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Tukarcs Zsolt</dc:creator>
  <cp:keywords/>
  <dc:description/>
  <cp:lastModifiedBy>Tukarcs Zsolt</cp:lastModifiedBy>
  <cp:lastPrinted>2018-05-31T11:55:53Z</cp:lastPrinted>
  <dcterms:created xsi:type="dcterms:W3CDTF">2018-05-16T12:42:19Z</dcterms:created>
  <dcterms:modified xsi:type="dcterms:W3CDTF">2023-02-10T08:05:13Z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